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a Entry" sheetId="1" r:id="rId1"/>
    <sheet name="lbs per gallon calc" sheetId="2" state="hidden" r:id="rId2"/>
    <sheet name="grams per millilieter calc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<sst xmlns="http://schemas.openxmlformats.org/spreadsheetml/2006/main" count="104" uniqueCount="31">
  <si>
    <t xml:space="preserve">1 Cup = </t>
  </si>
  <si>
    <t xml:space="preserve">1/2 Cup = </t>
  </si>
  <si>
    <t xml:space="preserve">2/3 Cup = </t>
  </si>
  <si>
    <t xml:space="preserve">1/2 teaspoon = </t>
  </si>
  <si>
    <t xml:space="preserve">2/3 teaspoon = </t>
  </si>
  <si>
    <t xml:space="preserve">1 teaspoon = </t>
  </si>
  <si>
    <t xml:space="preserve">1/2 Tablespoon = </t>
  </si>
  <si>
    <t xml:space="preserve">2/3 Tablespoon = </t>
  </si>
  <si>
    <t xml:space="preserve">1 Tablespoon = </t>
  </si>
  <si>
    <t xml:space="preserve">1/2 fl. oz. = </t>
  </si>
  <si>
    <t xml:space="preserve">2/3 fl. oz. = </t>
  </si>
  <si>
    <t xml:space="preserve">1 fl. oz. = </t>
  </si>
  <si>
    <t>lbs per gallon</t>
  </si>
  <si>
    <t>Enter density here:</t>
  </si>
  <si>
    <t xml:space="preserve">3/4 teaspoon = </t>
  </si>
  <si>
    <t xml:space="preserve">1/3 teaspoon = </t>
  </si>
  <si>
    <t xml:space="preserve">1/4 teaspoon = </t>
  </si>
  <si>
    <t xml:space="preserve">1/4 Cup = </t>
  </si>
  <si>
    <t xml:space="preserve">1/3 Cup = </t>
  </si>
  <si>
    <t xml:space="preserve">3/4 Cups = </t>
  </si>
  <si>
    <t xml:space="preserve">1/4 Tablespoon = </t>
  </si>
  <si>
    <t xml:space="preserve">1/3 Tablespoon = </t>
  </si>
  <si>
    <t xml:space="preserve">3/4 Tablespoon = </t>
  </si>
  <si>
    <t xml:space="preserve">1/4 fl. oz. = </t>
  </si>
  <si>
    <t xml:space="preserve">1/3 fl. oz. = </t>
  </si>
  <si>
    <t xml:space="preserve">3/4 fl. oz. = </t>
  </si>
  <si>
    <t xml:space="preserve"> grams</t>
  </si>
  <si>
    <t>gram per milliliter</t>
  </si>
  <si>
    <t>Enter density in lbs per gallon here:</t>
  </si>
  <si>
    <t>grams per millilier</t>
  </si>
  <si>
    <t>Enter density in grams per milliter here: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</si>
</sst>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36">
    <font>
      <sz val="10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1.00390625" style="0" bestFit="1" customWidth="1"/>
    <col min="2" max="2" width="7.57421875" style="0" bestFit="1" customWidth="1"/>
    <col min="3" max="3" width="12.00390625" style="0" bestFit="1" customWidth="1"/>
    <col min="4" max="4" width="2.8515625" style="0" customWidth="1"/>
    <col min="5" max="5" width="34.7109375" style="0" bestFit="1" customWidth="1"/>
  </cols>
  <sheetData>
    <row r="2" spans="1:7" ht="12.75">
      <c r="A2" s="1" t="s">
        <v>28</v>
      </c>
      <c r="B2" s="4">
        <v>8.345</v>
      </c>
      <c r="C2" t="s">
        <v>12</v>
      </c>
      <c r="E2" s="1" t="s">
        <v>30</v>
      </c>
      <c r="F2" s="5">
        <v>1</v>
      </c>
      <c r="G2" t="s">
        <v>29</v>
      </c>
    </row>
    <row r="4" spans="1:7" ht="12.75">
      <c r="A4" s="1" t="str">
        <f>'lbs per gallon calc'!A3</f>
        <v>1/4 Cup = </v>
      </c>
      <c r="B4" s="3">
        <f>'lbs per gallon calc'!B3</f>
        <v>59.149125255544504</v>
      </c>
      <c r="C4" t="str">
        <f>'lbs per gallon calc'!C3</f>
        <v> grams</v>
      </c>
      <c r="E4" s="1" t="str">
        <f>'grams per millilieter calc'!A3</f>
        <v>1/4 Cup = </v>
      </c>
      <c r="F4" s="3">
        <f>'grams per millilieter calc'!B3</f>
        <v>59.125</v>
      </c>
      <c r="G4" t="str">
        <f>'grams per millilieter calc'!C3</f>
        <v> grams</v>
      </c>
    </row>
    <row r="5" spans="1:7" ht="12.75">
      <c r="A5" s="1" t="str">
        <f>'lbs per gallon calc'!A4</f>
        <v>1/3 Cup = </v>
      </c>
      <c r="B5" s="3">
        <f>'lbs per gallon calc'!B4</f>
        <v>78.85761379069193</v>
      </c>
      <c r="C5" t="str">
        <f>'lbs per gallon calc'!C4</f>
        <v> grams</v>
      </c>
      <c r="E5" s="1" t="str">
        <f>'grams per millilieter calc'!A4</f>
        <v>1/3 Cup = </v>
      </c>
      <c r="F5" s="3">
        <f>'grams per millilieter calc'!B4</f>
        <v>78.82545</v>
      </c>
      <c r="G5" t="str">
        <f>'grams per millilieter calc'!C4</f>
        <v> grams</v>
      </c>
    </row>
    <row r="6" spans="1:7" ht="12.75">
      <c r="A6" s="1" t="str">
        <f>'lbs per gallon calc'!A5</f>
        <v>1/2 Cup = </v>
      </c>
      <c r="B6" s="3">
        <f>'lbs per gallon calc'!B5</f>
        <v>118.29825051108901</v>
      </c>
      <c r="C6" t="str">
        <f>'lbs per gallon calc'!C5</f>
        <v> grams</v>
      </c>
      <c r="E6" s="1" t="str">
        <f>'grams per millilieter calc'!A5</f>
        <v>1/2 Cup = </v>
      </c>
      <c r="F6" s="3">
        <f>'grams per millilieter calc'!B5</f>
        <v>118.25</v>
      </c>
      <c r="G6" t="str">
        <f>'grams per millilieter calc'!C5</f>
        <v> grams</v>
      </c>
    </row>
    <row r="7" spans="1:7" ht="12.75">
      <c r="A7" s="1" t="str">
        <f>'lbs per gallon calc'!A6</f>
        <v>2/3 Cup = </v>
      </c>
      <c r="B7" s="3">
        <f>'lbs per gallon calc'!B6</f>
        <v>157.71522758138386</v>
      </c>
      <c r="C7" t="str">
        <f>'lbs per gallon calc'!C6</f>
        <v> grams</v>
      </c>
      <c r="E7" s="1" t="str">
        <f>'grams per millilieter calc'!A6</f>
        <v>2/3 Cup = </v>
      </c>
      <c r="F7" s="3">
        <f>'grams per millilieter calc'!B6</f>
        <v>157.6509</v>
      </c>
      <c r="G7" t="str">
        <f>'grams per millilieter calc'!C6</f>
        <v> grams</v>
      </c>
    </row>
    <row r="8" spans="1:7" ht="12.75">
      <c r="A8" s="1" t="str">
        <f>'lbs per gallon calc'!A7</f>
        <v>3/4 Cups = </v>
      </c>
      <c r="B8" s="3">
        <f>'lbs per gallon calc'!B7</f>
        <v>177.4473757666335</v>
      </c>
      <c r="C8" t="str">
        <f>'lbs per gallon calc'!C7</f>
        <v> grams</v>
      </c>
      <c r="E8" s="1" t="str">
        <f>'grams per millilieter calc'!A7</f>
        <v>3/4 Cups = </v>
      </c>
      <c r="F8" s="3">
        <f>'grams per millilieter calc'!B7</f>
        <v>177.375</v>
      </c>
      <c r="G8" t="str">
        <f>'grams per millilieter calc'!C7</f>
        <v> grams</v>
      </c>
    </row>
    <row r="9" spans="1:7" ht="12.75">
      <c r="A9" s="1" t="str">
        <f>'lbs per gallon calc'!A8</f>
        <v>1 Cup = </v>
      </c>
      <c r="B9" s="3">
        <f>'lbs per gallon calc'!B8</f>
        <v>236.59650102217802</v>
      </c>
      <c r="C9" t="str">
        <f>'lbs per gallon calc'!C8</f>
        <v> grams</v>
      </c>
      <c r="E9" s="1" t="str">
        <f>'grams per millilieter calc'!A8</f>
        <v>1 Cup = </v>
      </c>
      <c r="F9" s="3">
        <f>'grams per millilieter calc'!B8</f>
        <v>236.5</v>
      </c>
      <c r="G9" t="str">
        <f>'grams per millilieter calc'!C8</f>
        <v> grams</v>
      </c>
    </row>
    <row r="10" spans="1:5" ht="12.75">
      <c r="A10" s="1"/>
      <c r="B10" s="3"/>
      <c r="E10" s="1"/>
    </row>
    <row r="11" spans="1:7" ht="12.75">
      <c r="A11" s="1" t="str">
        <f>'lbs per gallon calc'!A10</f>
        <v>1/4 teaspoon = </v>
      </c>
      <c r="B11" s="3">
        <f>'lbs per gallon calc'!B10</f>
        <v>1.2501928740181034</v>
      </c>
      <c r="C11" t="str">
        <f>'lbs per gallon calc'!C10</f>
        <v> grams</v>
      </c>
      <c r="E11" s="1" t="str">
        <f>'grams per millilieter calc'!A10</f>
        <v>1/4 teaspoon = </v>
      </c>
      <c r="F11" s="3">
        <f>'grams per millilieter calc'!B10</f>
        <v>1.25</v>
      </c>
      <c r="G11" t="str">
        <f>'grams per millilieter calc'!C10</f>
        <v> grams</v>
      </c>
    </row>
    <row r="12" spans="1:7" ht="12.75">
      <c r="A12" s="1" t="str">
        <f>'lbs per gallon calc'!A11</f>
        <v>1/3 teaspoon = </v>
      </c>
      <c r="B12" s="3">
        <f>'lbs per gallon calc'!B11</f>
        <v>1.6667571396409353</v>
      </c>
      <c r="C12" t="str">
        <f>'lbs per gallon calc'!C11</f>
        <v> grams</v>
      </c>
      <c r="E12" s="1" t="str">
        <f>'grams per millilieter calc'!A11</f>
        <v>1/3 teaspoon = </v>
      </c>
      <c r="F12" s="3">
        <f>'grams per millilieter calc'!B11</f>
        <v>1.6664999999999999</v>
      </c>
      <c r="G12" t="str">
        <f>'grams per millilieter calc'!C11</f>
        <v> grams</v>
      </c>
    </row>
    <row r="13" spans="1:7" ht="12.75">
      <c r="A13" s="1" t="str">
        <f>'lbs per gallon calc'!A12</f>
        <v>1/2 teaspoon = </v>
      </c>
      <c r="B13" s="3">
        <f>'lbs per gallon calc'!B12</f>
        <v>2.500385748036207</v>
      </c>
      <c r="C13" t="str">
        <f>'lbs per gallon calc'!C12</f>
        <v> grams</v>
      </c>
      <c r="E13" s="1" t="str">
        <f>'grams per millilieter calc'!A12</f>
        <v>1/2 teaspoon = </v>
      </c>
      <c r="F13" s="3">
        <f>'grams per millilieter calc'!B12</f>
        <v>2.5</v>
      </c>
      <c r="G13" t="str">
        <f>'grams per millilieter calc'!C12</f>
        <v> grams</v>
      </c>
    </row>
    <row r="14" spans="1:7" ht="12.75">
      <c r="A14" s="1" t="str">
        <f>'lbs per gallon calc'!A13</f>
        <v>2/3 teaspoon = </v>
      </c>
      <c r="B14" s="3">
        <f>'lbs per gallon calc'!B13</f>
        <v>3.3335142792818706</v>
      </c>
      <c r="C14" t="str">
        <f>'lbs per gallon calc'!C13</f>
        <v> grams</v>
      </c>
      <c r="E14" s="1" t="str">
        <f>'grams per millilieter calc'!A13</f>
        <v>2/3 teaspoon = </v>
      </c>
      <c r="F14" s="3">
        <f>'grams per millilieter calc'!B13</f>
        <v>3.3329999999999997</v>
      </c>
      <c r="G14" t="str">
        <f>'grams per millilieter calc'!C13</f>
        <v> grams</v>
      </c>
    </row>
    <row r="15" spans="1:7" ht="12.75">
      <c r="A15" s="1" t="str">
        <f>'lbs per gallon calc'!A14</f>
        <v>3/4 teaspoon = </v>
      </c>
      <c r="B15" s="3">
        <f>'lbs per gallon calc'!B14</f>
        <v>3.7505786220543103</v>
      </c>
      <c r="C15" t="str">
        <f>'lbs per gallon calc'!C14</f>
        <v> grams</v>
      </c>
      <c r="E15" s="1" t="str">
        <f>'grams per millilieter calc'!A14</f>
        <v>3/4 teaspoon = </v>
      </c>
      <c r="F15" s="3">
        <f>'grams per millilieter calc'!B14</f>
        <v>3.75</v>
      </c>
      <c r="G15" t="str">
        <f>'grams per millilieter calc'!C14</f>
        <v> grams</v>
      </c>
    </row>
    <row r="16" spans="1:7" ht="12.75">
      <c r="A16" s="1" t="str">
        <f>'lbs per gallon calc'!A15</f>
        <v>1 teaspoon = </v>
      </c>
      <c r="B16" s="3">
        <f>'lbs per gallon calc'!B15</f>
        <v>5.000771496072414</v>
      </c>
      <c r="C16" t="str">
        <f>'lbs per gallon calc'!C15</f>
        <v> grams</v>
      </c>
      <c r="E16" s="1" t="str">
        <f>'grams per millilieter calc'!A15</f>
        <v>1 teaspoon = </v>
      </c>
      <c r="F16" s="3">
        <f>'grams per millilieter calc'!B15</f>
        <v>5</v>
      </c>
      <c r="G16" t="str">
        <f>'grams per millilieter calc'!C15</f>
        <v> grams</v>
      </c>
    </row>
    <row r="17" spans="1:5" ht="12.75">
      <c r="A17" s="1"/>
      <c r="B17" s="3"/>
      <c r="E17" s="1"/>
    </row>
    <row r="18" spans="1:7" ht="12.75">
      <c r="A18" s="1" t="str">
        <f>'lbs per gallon calc'!A17</f>
        <v>1/4 Tablespoon = </v>
      </c>
      <c r="B18" s="3">
        <f>'lbs per gallon calc'!B17</f>
        <v>3.7505786220543103</v>
      </c>
      <c r="C18" t="str">
        <f>'lbs per gallon calc'!C17</f>
        <v> grams</v>
      </c>
      <c r="E18" s="1" t="str">
        <f>'grams per millilieter calc'!A17</f>
        <v>1/4 Tablespoon = </v>
      </c>
      <c r="F18" s="3">
        <f>'grams per millilieter calc'!B17</f>
        <v>3.75</v>
      </c>
      <c r="G18" t="str">
        <f>'grams per millilieter calc'!C17</f>
        <v> grams</v>
      </c>
    </row>
    <row r="19" spans="1:7" ht="12.75">
      <c r="A19" s="1" t="str">
        <f>'lbs per gallon calc'!A18</f>
        <v>1/3 Tablespoon = </v>
      </c>
      <c r="B19" s="3">
        <f>'lbs per gallon calc'!B18</f>
        <v>5.000271418922806</v>
      </c>
      <c r="C19" t="str">
        <f>'lbs per gallon calc'!C18</f>
        <v> grams</v>
      </c>
      <c r="E19" s="1" t="str">
        <f>'grams per millilieter calc'!A18</f>
        <v>1/3 Tablespoon = </v>
      </c>
      <c r="F19" s="3">
        <f>'grams per millilieter calc'!B18</f>
        <v>4.999499999999999</v>
      </c>
      <c r="G19" t="str">
        <f>'grams per millilieter calc'!C18</f>
        <v> grams</v>
      </c>
    </row>
    <row r="20" spans="1:7" ht="12.75">
      <c r="A20" s="1" t="str">
        <f>'lbs per gallon calc'!A19</f>
        <v>1/2 Tablespoon = </v>
      </c>
      <c r="B20" s="3">
        <f>'lbs per gallon calc'!B19</f>
        <v>7.5011572441086205</v>
      </c>
      <c r="C20" t="str">
        <f>'lbs per gallon calc'!C19</f>
        <v> grams</v>
      </c>
      <c r="E20" s="1" t="str">
        <f>'grams per millilieter calc'!A19</f>
        <v>1/2 Tablespoon = </v>
      </c>
      <c r="F20" s="3">
        <f>'grams per millilieter calc'!B19</f>
        <v>7.5</v>
      </c>
      <c r="G20" t="str">
        <f>'grams per millilieter calc'!C19</f>
        <v> grams</v>
      </c>
    </row>
    <row r="21" spans="1:7" ht="12.75">
      <c r="A21" s="1" t="str">
        <f>'lbs per gallon calc'!A20</f>
        <v>2/3 Tablespoon = </v>
      </c>
      <c r="B21" s="3">
        <f>'lbs per gallon calc'!B20</f>
        <v>10.000542837845613</v>
      </c>
      <c r="C21" t="str">
        <f>'lbs per gallon calc'!C20</f>
        <v> grams</v>
      </c>
      <c r="E21" s="1" t="str">
        <f>'grams per millilieter calc'!A20</f>
        <v>2/3 Tablespoon = </v>
      </c>
      <c r="F21" s="3">
        <f>'grams per millilieter calc'!B20</f>
        <v>9.998999999999999</v>
      </c>
      <c r="G21" t="str">
        <f>'grams per millilieter calc'!C20</f>
        <v> grams</v>
      </c>
    </row>
    <row r="22" spans="1:7" ht="12.75">
      <c r="A22" s="1" t="str">
        <f>'lbs per gallon calc'!A21</f>
        <v>3/4 Tablespoon = </v>
      </c>
      <c r="B22" s="3">
        <f>'lbs per gallon calc'!B21</f>
        <v>11.251735866162932</v>
      </c>
      <c r="C22" t="str">
        <f>'lbs per gallon calc'!C21</f>
        <v> grams</v>
      </c>
      <c r="E22" s="1" t="str">
        <f>'grams per millilieter calc'!A21</f>
        <v>3/4 Tablespoon = </v>
      </c>
      <c r="F22" s="3">
        <f>'grams per millilieter calc'!B21</f>
        <v>11.25</v>
      </c>
      <c r="G22" t="str">
        <f>'grams per millilieter calc'!C21</f>
        <v> grams</v>
      </c>
    </row>
    <row r="23" spans="1:7" ht="12.75">
      <c r="A23" s="1" t="str">
        <f>'lbs per gallon calc'!A22</f>
        <v>1 Tablespoon = </v>
      </c>
      <c r="B23" s="3">
        <f>'lbs per gallon calc'!B22</f>
        <v>15.002314488217241</v>
      </c>
      <c r="C23" t="str">
        <f>'lbs per gallon calc'!C22</f>
        <v> grams</v>
      </c>
      <c r="E23" s="1" t="str">
        <f>'grams per millilieter calc'!A22</f>
        <v>1 Tablespoon = </v>
      </c>
      <c r="F23" s="3">
        <f>'grams per millilieter calc'!B22</f>
        <v>15</v>
      </c>
      <c r="G23" t="str">
        <f>'grams per millilieter calc'!C22</f>
        <v> grams</v>
      </c>
    </row>
    <row r="24" spans="1:5" ht="12.75">
      <c r="A24" s="1"/>
      <c r="B24" s="3"/>
      <c r="E24" s="1"/>
    </row>
    <row r="25" spans="1:7" ht="12.75">
      <c r="A25" s="1" t="str">
        <f>'lbs per gallon calc'!A24</f>
        <v>1/4 fl. oz. = </v>
      </c>
      <c r="B25" s="3">
        <f>'lbs per gallon calc'!B24</f>
        <v>7.39307030647292</v>
      </c>
      <c r="C25" t="str">
        <f>'lbs per gallon calc'!C24</f>
        <v> grams</v>
      </c>
      <c r="E25" s="1" t="str">
        <f>'grams per millilieter calc'!A24</f>
        <v>1/4 fl. oz. = </v>
      </c>
      <c r="F25" s="3">
        <f>'grams per millilieter calc'!B24</f>
        <v>7.3925</v>
      </c>
      <c r="G25" t="str">
        <f>'grams per millilieter calc'!C24</f>
        <v> grams</v>
      </c>
    </row>
    <row r="26" spans="1:7" ht="12.75">
      <c r="A26" s="1" t="str">
        <f>'lbs per gallon calc'!A25</f>
        <v>1/3 fl. oz. = </v>
      </c>
      <c r="B26" s="3">
        <f>'lbs per gallon calc'!B25</f>
        <v>9.856441332589696</v>
      </c>
      <c r="C26" t="str">
        <f>'lbs per gallon calc'!C25</f>
        <v> grams</v>
      </c>
      <c r="E26" s="1" t="str">
        <f>'grams per millilieter calc'!A25</f>
        <v>1/3 fl. oz. = </v>
      </c>
      <c r="F26" s="3">
        <f>'grams per millilieter calc'!B25</f>
        <v>9.855680999999999</v>
      </c>
      <c r="G26" t="str">
        <f>'grams per millilieter calc'!C25</f>
        <v> grams</v>
      </c>
    </row>
    <row r="27" spans="1:7" ht="12.75">
      <c r="A27" s="1" t="str">
        <f>'lbs per gallon calc'!A26</f>
        <v>1/2 fl. oz. = </v>
      </c>
      <c r="B27" s="3">
        <f>'lbs per gallon calc'!B26</f>
        <v>14.78614061294584</v>
      </c>
      <c r="C27" t="str">
        <f>'lbs per gallon calc'!C26</f>
        <v> grams</v>
      </c>
      <c r="E27" s="1" t="str">
        <f>'grams per millilieter calc'!A26</f>
        <v>1/2 fl. oz. = </v>
      </c>
      <c r="F27" s="3">
        <f>'grams per millilieter calc'!B26</f>
        <v>14.785</v>
      </c>
      <c r="G27" t="str">
        <f>'grams per millilieter calc'!C26</f>
        <v> grams</v>
      </c>
    </row>
    <row r="28" spans="1:7" ht="12.75">
      <c r="A28" s="1" t="str">
        <f>'lbs per gallon calc'!A27</f>
        <v>2/3 fl. oz. = </v>
      </c>
      <c r="B28" s="3">
        <f>'lbs per gallon calc'!B27</f>
        <v>19.712882665179393</v>
      </c>
      <c r="C28" t="str">
        <f>'lbs per gallon calc'!C27</f>
        <v> grams</v>
      </c>
      <c r="E28" s="1" t="str">
        <f>'grams per millilieter calc'!A27</f>
        <v>2/3 fl. oz. = </v>
      </c>
      <c r="F28" s="3">
        <f>'grams per millilieter calc'!B27</f>
        <v>19.711361999999998</v>
      </c>
      <c r="G28" t="str">
        <f>'grams per millilieter calc'!C27</f>
        <v> grams</v>
      </c>
    </row>
    <row r="29" spans="1:7" ht="12.75">
      <c r="A29" s="1" t="str">
        <f>'lbs per gallon calc'!A28</f>
        <v>3/4 fl. oz. = </v>
      </c>
      <c r="B29" s="3">
        <f>'lbs per gallon calc'!B28</f>
        <v>22.179210919418757</v>
      </c>
      <c r="C29" t="str">
        <f>'lbs per gallon calc'!C28</f>
        <v> grams</v>
      </c>
      <c r="E29" s="1" t="str">
        <f>'grams per millilieter calc'!A28</f>
        <v>3/4 fl. oz. = </v>
      </c>
      <c r="F29" s="3">
        <f>'grams per millilieter calc'!B28</f>
        <v>22.177500000000002</v>
      </c>
      <c r="G29" t="str">
        <f>'grams per millilieter calc'!C28</f>
        <v> grams</v>
      </c>
    </row>
    <row r="30" spans="1:7" ht="12.75">
      <c r="A30" s="1" t="str">
        <f>'lbs per gallon calc'!A29</f>
        <v>1 fl. oz. = </v>
      </c>
      <c r="B30" s="3">
        <f>'lbs per gallon calc'!B29</f>
        <v>29.57228122589168</v>
      </c>
      <c r="C30" t="str">
        <f>'lbs per gallon calc'!C29</f>
        <v> grams</v>
      </c>
      <c r="E30" s="1" t="str">
        <f>'grams per millilieter calc'!A29</f>
        <v>1 fl. oz. = </v>
      </c>
      <c r="F30" s="3">
        <f>'grams per millilieter calc'!B29</f>
        <v>29.57</v>
      </c>
      <c r="G30" t="str">
        <f>'grams per millilieter calc'!C29</f>
        <v> grams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C29"/>
    </sheetView>
  </sheetViews>
  <sheetFormatPr defaultColWidth="9.140625" defaultRowHeight="12.75"/>
  <cols>
    <col min="1" max="1" width="16.8515625" style="0" bestFit="1" customWidth="1"/>
    <col min="3" max="3" width="12.00390625" style="0" bestFit="1" customWidth="1"/>
  </cols>
  <sheetData>
    <row r="1" spans="1:3" ht="12.75">
      <c r="A1" s="1" t="s">
        <v>13</v>
      </c>
      <c r="B1">
        <f>'Data Entry'!$B$2</f>
        <v>8.345</v>
      </c>
      <c r="C1" t="s">
        <v>12</v>
      </c>
    </row>
    <row r="2" ht="12.75">
      <c r="B2" s="2"/>
    </row>
    <row r="3" spans="1:3" ht="12.75">
      <c r="A3" s="1" t="s">
        <v>17</v>
      </c>
      <c r="B3" s="2">
        <f>B8*0.25</f>
        <v>59.149125255544504</v>
      </c>
      <c r="C3" t="s">
        <v>26</v>
      </c>
    </row>
    <row r="4" spans="1:3" ht="12.75">
      <c r="A4" s="1" t="s">
        <v>18</v>
      </c>
      <c r="B4" s="2">
        <f>B8*0.3333</f>
        <v>78.85761379069193</v>
      </c>
      <c r="C4" t="s">
        <v>26</v>
      </c>
    </row>
    <row r="5" spans="1:3" ht="12.75">
      <c r="A5" s="1" t="s">
        <v>1</v>
      </c>
      <c r="B5" s="2">
        <f>B8*0.5</f>
        <v>118.29825051108901</v>
      </c>
      <c r="C5" t="s">
        <v>26</v>
      </c>
    </row>
    <row r="6" spans="1:3" ht="12.75">
      <c r="A6" s="1" t="s">
        <v>2</v>
      </c>
      <c r="B6" s="2">
        <f>B8*0.6666</f>
        <v>157.71522758138386</v>
      </c>
      <c r="C6" t="s">
        <v>26</v>
      </c>
    </row>
    <row r="7" spans="1:3" ht="12.75">
      <c r="A7" s="1" t="s">
        <v>19</v>
      </c>
      <c r="B7" s="2">
        <f>B8*0.75</f>
        <v>177.4473757666335</v>
      </c>
      <c r="C7" t="s">
        <v>26</v>
      </c>
    </row>
    <row r="8" spans="1:5" ht="12.75">
      <c r="A8" s="1" t="s">
        <v>0</v>
      </c>
      <c r="B8" s="2">
        <f>(((($B$1*453.6)/3785)*(236.56))*(($B$1*453.6)/3785))</f>
        <v>236.59650102217802</v>
      </c>
      <c r="C8" t="s">
        <v>26</v>
      </c>
      <c r="E8" s="2"/>
    </row>
    <row r="9" spans="1:2" ht="12.75">
      <c r="A9" s="1"/>
      <c r="B9" s="2"/>
    </row>
    <row r="10" spans="1:3" ht="12.75">
      <c r="A10" s="1" t="s">
        <v>16</v>
      </c>
      <c r="B10" s="2">
        <f>B15*0.25</f>
        <v>1.2501928740181034</v>
      </c>
      <c r="C10" t="s">
        <v>26</v>
      </c>
    </row>
    <row r="11" spans="1:3" ht="12.75">
      <c r="A11" s="1" t="s">
        <v>15</v>
      </c>
      <c r="B11" s="2">
        <f>B15*0.3333</f>
        <v>1.6667571396409353</v>
      </c>
      <c r="C11" t="s">
        <v>26</v>
      </c>
    </row>
    <row r="12" spans="1:3" ht="12.75">
      <c r="A12" s="1" t="s">
        <v>3</v>
      </c>
      <c r="B12" s="2">
        <f>B15*0.5</f>
        <v>2.500385748036207</v>
      </c>
      <c r="C12" t="s">
        <v>26</v>
      </c>
    </row>
    <row r="13" spans="1:3" ht="12.75">
      <c r="A13" s="1" t="s">
        <v>4</v>
      </c>
      <c r="B13" s="2">
        <f>B15*0.6666</f>
        <v>3.3335142792818706</v>
      </c>
      <c r="C13" t="s">
        <v>26</v>
      </c>
    </row>
    <row r="14" spans="1:3" ht="12.75">
      <c r="A14" s="1" t="s">
        <v>14</v>
      </c>
      <c r="B14" s="2">
        <f>B15*0.75</f>
        <v>3.7505786220543103</v>
      </c>
      <c r="C14" t="s">
        <v>26</v>
      </c>
    </row>
    <row r="15" spans="1:5" ht="12.75">
      <c r="A15" s="1" t="s">
        <v>5</v>
      </c>
      <c r="B15" s="2">
        <f>(((($B$1*453.6)/3785)*(5))*(($B$1*453.6)/3785))</f>
        <v>5.000771496072414</v>
      </c>
      <c r="C15" t="s">
        <v>26</v>
      </c>
      <c r="E15" s="2"/>
    </row>
    <row r="16" ht="12.75">
      <c r="A16" s="1"/>
    </row>
    <row r="17" spans="1:3" ht="12.75">
      <c r="A17" s="1" t="s">
        <v>20</v>
      </c>
      <c r="B17" s="2">
        <f>B22*0.25</f>
        <v>3.7505786220543103</v>
      </c>
      <c r="C17" t="s">
        <v>26</v>
      </c>
    </row>
    <row r="18" spans="1:3" ht="12.75">
      <c r="A18" s="1" t="s">
        <v>21</v>
      </c>
      <c r="B18" s="2">
        <f>B22*0.3333</f>
        <v>5.000271418922806</v>
      </c>
      <c r="C18" t="s">
        <v>26</v>
      </c>
    </row>
    <row r="19" spans="1:3" ht="12.75">
      <c r="A19" s="1" t="s">
        <v>6</v>
      </c>
      <c r="B19" s="2">
        <f>B22*0.5</f>
        <v>7.5011572441086205</v>
      </c>
      <c r="C19" t="s">
        <v>26</v>
      </c>
    </row>
    <row r="20" spans="1:3" ht="12.75">
      <c r="A20" s="1" t="s">
        <v>7</v>
      </c>
      <c r="B20" s="2">
        <f>B22*0.6666</f>
        <v>10.000542837845613</v>
      </c>
      <c r="C20" t="s">
        <v>26</v>
      </c>
    </row>
    <row r="21" spans="1:3" ht="12.75">
      <c r="A21" s="1" t="s">
        <v>22</v>
      </c>
      <c r="B21" s="2">
        <f>B22*0.75</f>
        <v>11.251735866162932</v>
      </c>
      <c r="C21" t="s">
        <v>26</v>
      </c>
    </row>
    <row r="22" spans="1:5" ht="12.75">
      <c r="A22" s="1" t="s">
        <v>8</v>
      </c>
      <c r="B22" s="2">
        <f>(((($B$1*453.6)/3785)*(15))*(($B$1*453.6)/3785))</f>
        <v>15.002314488217241</v>
      </c>
      <c r="C22" t="s">
        <v>26</v>
      </c>
      <c r="E22" s="2"/>
    </row>
    <row r="23" ht="12.75">
      <c r="A23" s="1"/>
    </row>
    <row r="24" spans="1:3" ht="12.75">
      <c r="A24" s="1" t="s">
        <v>23</v>
      </c>
      <c r="B24" s="2">
        <f>B29*0.25</f>
        <v>7.39307030647292</v>
      </c>
      <c r="C24" t="s">
        <v>26</v>
      </c>
    </row>
    <row r="25" spans="1:3" ht="12.75">
      <c r="A25" s="1" t="s">
        <v>24</v>
      </c>
      <c r="B25" s="2">
        <f>B29*0.3333</f>
        <v>9.856441332589696</v>
      </c>
      <c r="C25" t="s">
        <v>26</v>
      </c>
    </row>
    <row r="26" spans="1:3" ht="12.75">
      <c r="A26" s="1" t="s">
        <v>9</v>
      </c>
      <c r="B26" s="2">
        <f>B29*0.5</f>
        <v>14.78614061294584</v>
      </c>
      <c r="C26" t="s">
        <v>26</v>
      </c>
    </row>
    <row r="27" spans="1:3" ht="12.75">
      <c r="A27" s="1" t="s">
        <v>10</v>
      </c>
      <c r="B27" s="2">
        <f>B29*0.6666</f>
        <v>19.712882665179393</v>
      </c>
      <c r="C27" t="s">
        <v>26</v>
      </c>
    </row>
    <row r="28" spans="1:3" ht="12.75">
      <c r="A28" s="1" t="s">
        <v>25</v>
      </c>
      <c r="B28" s="2">
        <f>B29*0.75</f>
        <v>22.179210919418757</v>
      </c>
      <c r="C28" t="s">
        <v>26</v>
      </c>
    </row>
    <row r="29" spans="1:3" ht="12.75">
      <c r="A29" s="1" t="s">
        <v>11</v>
      </c>
      <c r="B29" s="2">
        <f>(((($B$1*453.6)/3785)*(29.57)))</f>
        <v>29.57228122589168</v>
      </c>
      <c r="C29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" sqref="A3:C29"/>
    </sheetView>
  </sheetViews>
  <sheetFormatPr defaultColWidth="9.140625" defaultRowHeight="12.75"/>
  <cols>
    <col min="1" max="1" width="16.8515625" style="0" bestFit="1" customWidth="1"/>
  </cols>
  <sheetData>
    <row r="1" spans="1:3" ht="12.75">
      <c r="A1" s="1" t="s">
        <v>13</v>
      </c>
      <c r="B1">
        <f>'Data Entry'!$F$2</f>
        <v>1</v>
      </c>
      <c r="C1" t="s">
        <v>27</v>
      </c>
    </row>
    <row r="2" ht="12.75">
      <c r="B2" s="2"/>
    </row>
    <row r="3" spans="1:3" ht="12.75">
      <c r="A3" s="1" t="s">
        <v>17</v>
      </c>
      <c r="B3" s="2">
        <f>B8*0.25</f>
        <v>59.125</v>
      </c>
      <c r="C3" t="s">
        <v>26</v>
      </c>
    </row>
    <row r="4" spans="1:3" ht="12.75">
      <c r="A4" s="1" t="s">
        <v>18</v>
      </c>
      <c r="B4" s="2">
        <f>B8*0.3333</f>
        <v>78.82545</v>
      </c>
      <c r="C4" t="s">
        <v>26</v>
      </c>
    </row>
    <row r="5" spans="1:3" ht="12.75">
      <c r="A5" s="1" t="s">
        <v>1</v>
      </c>
      <c r="B5" s="2">
        <f>B8*0.5</f>
        <v>118.25</v>
      </c>
      <c r="C5" t="s">
        <v>26</v>
      </c>
    </row>
    <row r="6" spans="1:3" ht="12.75">
      <c r="A6" s="1" t="s">
        <v>2</v>
      </c>
      <c r="B6" s="2">
        <f>B8*0.6666</f>
        <v>157.6509</v>
      </c>
      <c r="C6" t="s">
        <v>26</v>
      </c>
    </row>
    <row r="7" spans="1:3" ht="12.75">
      <c r="A7" s="1" t="s">
        <v>19</v>
      </c>
      <c r="B7" s="2">
        <f>B8*0.75</f>
        <v>177.375</v>
      </c>
      <c r="C7" t="s">
        <v>26</v>
      </c>
    </row>
    <row r="8" spans="1:3" ht="12.75">
      <c r="A8" s="1" t="s">
        <v>0</v>
      </c>
      <c r="B8" s="2">
        <f>B1*236.5</f>
        <v>236.5</v>
      </c>
      <c r="C8" t="s">
        <v>26</v>
      </c>
    </row>
    <row r="9" spans="1:2" ht="12.75">
      <c r="A9" s="1"/>
      <c r="B9" s="2"/>
    </row>
    <row r="10" spans="1:3" ht="12.75">
      <c r="A10" s="1" t="s">
        <v>16</v>
      </c>
      <c r="B10" s="2">
        <f>B15*0.25</f>
        <v>1.25</v>
      </c>
      <c r="C10" t="s">
        <v>26</v>
      </c>
    </row>
    <row r="11" spans="1:3" ht="12.75">
      <c r="A11" s="1" t="s">
        <v>15</v>
      </c>
      <c r="B11" s="2">
        <f>B15*0.3333</f>
        <v>1.6664999999999999</v>
      </c>
      <c r="C11" t="s">
        <v>26</v>
      </c>
    </row>
    <row r="12" spans="1:3" ht="12.75">
      <c r="A12" s="1" t="s">
        <v>3</v>
      </c>
      <c r="B12" s="2">
        <f>B15*0.5</f>
        <v>2.5</v>
      </c>
      <c r="C12" t="s">
        <v>26</v>
      </c>
    </row>
    <row r="13" spans="1:3" ht="12.75">
      <c r="A13" s="1" t="s">
        <v>4</v>
      </c>
      <c r="B13" s="2">
        <f>B15*0.6666</f>
        <v>3.3329999999999997</v>
      </c>
      <c r="C13" t="s">
        <v>26</v>
      </c>
    </row>
    <row r="14" spans="1:3" ht="12.75">
      <c r="A14" s="1" t="s">
        <v>14</v>
      </c>
      <c r="B14" s="2">
        <f>B15*0.75</f>
        <v>3.75</v>
      </c>
      <c r="C14" t="s">
        <v>26</v>
      </c>
    </row>
    <row r="15" spans="1:3" ht="12.75">
      <c r="A15" s="1" t="s">
        <v>5</v>
      </c>
      <c r="B15" s="2">
        <f>B1*5</f>
        <v>5</v>
      </c>
      <c r="C15" t="s">
        <v>26</v>
      </c>
    </row>
    <row r="16" ht="12.75">
      <c r="A16" s="1"/>
    </row>
    <row r="17" spans="1:3" ht="12.75">
      <c r="A17" s="1" t="s">
        <v>20</v>
      </c>
      <c r="B17" s="2">
        <f>B22*0.25</f>
        <v>3.75</v>
      </c>
      <c r="C17" t="s">
        <v>26</v>
      </c>
    </row>
    <row r="18" spans="1:3" ht="12.75">
      <c r="A18" s="1" t="s">
        <v>21</v>
      </c>
      <c r="B18" s="2">
        <f>B22*0.3333</f>
        <v>4.999499999999999</v>
      </c>
      <c r="C18" t="s">
        <v>26</v>
      </c>
    </row>
    <row r="19" spans="1:3" ht="12.75">
      <c r="A19" s="1" t="s">
        <v>6</v>
      </c>
      <c r="B19" s="2">
        <f>B22*0.5</f>
        <v>7.5</v>
      </c>
      <c r="C19" t="s">
        <v>26</v>
      </c>
    </row>
    <row r="20" spans="1:3" ht="12.75">
      <c r="A20" s="1" t="s">
        <v>7</v>
      </c>
      <c r="B20" s="2">
        <f>B22*0.6666</f>
        <v>9.998999999999999</v>
      </c>
      <c r="C20" t="s">
        <v>26</v>
      </c>
    </row>
    <row r="21" spans="1:3" ht="12.75">
      <c r="A21" s="1" t="s">
        <v>22</v>
      </c>
      <c r="B21" s="2">
        <f>B22*0.75</f>
        <v>11.25</v>
      </c>
      <c r="C21" t="s">
        <v>26</v>
      </c>
    </row>
    <row r="22" spans="1:3" ht="12.75">
      <c r="A22" s="1" t="s">
        <v>8</v>
      </c>
      <c r="B22" s="2">
        <f>B1*15</f>
        <v>15</v>
      </c>
      <c r="C22" t="s">
        <v>26</v>
      </c>
    </row>
    <row r="23" ht="12.75">
      <c r="A23" s="1"/>
    </row>
    <row r="24" spans="1:3" ht="12.75">
      <c r="A24" s="1" t="s">
        <v>23</v>
      </c>
      <c r="B24" s="2">
        <f>B29*0.25</f>
        <v>7.3925</v>
      </c>
      <c r="C24" t="s">
        <v>26</v>
      </c>
    </row>
    <row r="25" spans="1:3" ht="12.75">
      <c r="A25" s="1" t="s">
        <v>24</v>
      </c>
      <c r="B25" s="2">
        <f>B29*0.3333</f>
        <v>9.855680999999999</v>
      </c>
      <c r="C25" t="s">
        <v>26</v>
      </c>
    </row>
    <row r="26" spans="1:3" ht="12.75">
      <c r="A26" s="1" t="s">
        <v>9</v>
      </c>
      <c r="B26" s="2">
        <f>B29*0.5</f>
        <v>14.785</v>
      </c>
      <c r="C26" t="s">
        <v>26</v>
      </c>
    </row>
    <row r="27" spans="1:3" ht="12.75">
      <c r="A27" s="1" t="s">
        <v>10</v>
      </c>
      <c r="B27" s="2">
        <f>B29*0.6666</f>
        <v>19.711361999999998</v>
      </c>
      <c r="C27" t="s">
        <v>26</v>
      </c>
    </row>
    <row r="28" spans="1:3" ht="12.75">
      <c r="A28" s="1" t="s">
        <v>25</v>
      </c>
      <c r="B28" s="2">
        <f>B29*0.75</f>
        <v>22.177500000000002</v>
      </c>
      <c r="C28" t="s">
        <v>26</v>
      </c>
    </row>
    <row r="29" spans="1:3" ht="12.75">
      <c r="A29" s="1" t="s">
        <v>11</v>
      </c>
      <c r="B29" s="2">
        <f>B1*29.57</f>
        <v>29.57</v>
      </c>
      <c r="C29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Convergent Cosmetics,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O. Hevey</dc:creator>
  <cp:keywords/>
  <dc:description/>
  <cp:lastModifiedBy>Susan</cp:lastModifiedBy>
  <cp:lastPrinted>2010-08-20T18:15:44Z</cp:lastPrinted>
  <dcterms:created xsi:type="dcterms:W3CDTF">2004-11-07T23:36:12Z</dcterms:created>
  <dcterms:modified xsi:type="dcterms:W3CDTF">2010-08-20T18:15:58Z</dcterms:modified>
  <cp:category/>
  <cp:version/>
  <cp:contentType/>
  <cp:contentStatus/>
</cp:coreProperties>
</file>